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0490" windowHeight="8340" activeTab="0"/>
  </bookViews>
  <sheets>
    <sheet name="Kế Hoạch" sheetId="1" r:id="rId1"/>
  </sheets>
  <definedNames>
    <definedName name="_xlfn.IFERROR" hidden="1">#NAME?</definedName>
    <definedName name="kho_sach">OFFSET(#REF!,1,0,COUNTA(#REF!)-1,COUNTA(#REF!)-1)</definedName>
  </definedNames>
  <calcPr fullCalcOnLoad="1"/>
</workbook>
</file>

<file path=xl/sharedStrings.xml><?xml version="1.0" encoding="utf-8"?>
<sst xmlns="http://schemas.openxmlformats.org/spreadsheetml/2006/main" count="30" uniqueCount="29">
  <si>
    <t>Stt</t>
  </si>
  <si>
    <t>Tình Trạng</t>
  </si>
  <si>
    <t>Ngày bắt đầu</t>
  </si>
  <si>
    <t>Ngày kết thúc</t>
  </si>
  <si>
    <t>Hôm nay</t>
  </si>
  <si>
    <t>Việc Đang Làm</t>
  </si>
  <si>
    <t>Việc Chưa Làm</t>
  </si>
  <si>
    <t>Việc Hoàn Thành</t>
  </si>
  <si>
    <t>Bảng theo dõi công việc cá nhân</t>
  </si>
  <si>
    <t>Nội dung công việc</t>
  </si>
  <si>
    <t>Cảnh báo số ngày còn lại</t>
  </si>
  <si>
    <t>Đ/ c Quang</t>
  </si>
  <si>
    <t>Đ/c Hà</t>
  </si>
  <si>
    <t>Báo cáo giải quyết đơn</t>
  </si>
  <si>
    <t xml:space="preserve">Làm báo cáo nộp Văn phòng </t>
  </si>
  <si>
    <t>Làm thông báo rút kinh nghiệm</t>
  </si>
  <si>
    <t>Thực tế kết thúc</t>
  </si>
  <si>
    <t>Thực tế bắt đầu</t>
  </si>
  <si>
    <t>Khó khăn</t>
  </si>
  <si>
    <t>Người thực hiện</t>
  </si>
  <si>
    <t>Trạng thái</t>
  </si>
  <si>
    <t>Kết thúc</t>
  </si>
  <si>
    <t>Bắt đầu</t>
  </si>
  <si>
    <t>Làm công văn phúc đáp</t>
  </si>
  <si>
    <t>chưa hoàn thành</t>
  </si>
  <si>
    <t>Đ/c quang</t>
  </si>
  <si>
    <t>Cần thu thập tài liệu</t>
  </si>
  <si>
    <t>hoàn thành tốt</t>
  </si>
  <si>
    <t>Hoàn thành tốt</t>
  </si>
</sst>
</file>

<file path=xl/styles.xml><?xml version="1.0" encoding="utf-8"?>
<styleSheet xmlns="http://schemas.openxmlformats.org/spreadsheetml/2006/main">
  <numFmts count="1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_(* #,##0_);_(* \(#,##0\);_(* &quot;-&quot;??_);_(@_)"/>
    <numFmt numFmtId="165" formatCode="[$-409]dddd\,\ mmmm\ dd\,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9"/>
      <name val="Calibri"/>
      <family val="2"/>
    </font>
    <font>
      <b/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24"/>
      <color indexed="9"/>
      <name val="Calibri"/>
      <family val="2"/>
    </font>
    <font>
      <b/>
      <sz val="14"/>
      <color indexed="9"/>
      <name val="Calibri"/>
      <family val="2"/>
    </font>
    <font>
      <b/>
      <sz val="13"/>
      <color indexed="10"/>
      <name val="Times New Roman"/>
      <family val="1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0"/>
      <name val="Calibri"/>
      <family val="2"/>
    </font>
    <font>
      <b/>
      <sz val="11"/>
      <color rgb="FF7030A0"/>
      <name val="Calibri"/>
      <family val="2"/>
    </font>
    <font>
      <b/>
      <sz val="11"/>
      <color rgb="FFFF0000"/>
      <name val="Calibri"/>
      <family val="2"/>
    </font>
    <font>
      <b/>
      <sz val="13"/>
      <color rgb="FFFF0000"/>
      <name val="Times New Roman"/>
      <family val="1"/>
    </font>
    <font>
      <b/>
      <sz val="24"/>
      <color theme="0"/>
      <name val="Calibri"/>
      <family val="2"/>
    </font>
    <font>
      <b/>
      <sz val="14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8" borderId="2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1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42" fillId="34" borderId="0" xfId="0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center" vertical="center"/>
    </xf>
    <xf numFmtId="0" fontId="43" fillId="6" borderId="11" xfId="0" applyFont="1" applyFill="1" applyBorder="1" applyAlignment="1">
      <alignment horizontal="center" vertical="center"/>
    </xf>
    <xf numFmtId="0" fontId="40" fillId="35" borderId="11" xfId="0" applyFont="1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 shrinkToFit="1"/>
    </xf>
    <xf numFmtId="14" fontId="0" fillId="36" borderId="11" xfId="0" applyNumberFormat="1" applyFill="1" applyBorder="1" applyAlignment="1">
      <alignment horizontal="center" vertical="center" shrinkToFit="1"/>
    </xf>
    <xf numFmtId="0" fontId="0" fillId="36" borderId="11" xfId="0" applyNumberFormat="1" applyFill="1" applyBorder="1" applyAlignment="1" quotePrefix="1">
      <alignment horizontal="center" vertical="center" shrinkToFit="1"/>
    </xf>
    <xf numFmtId="0" fontId="44" fillId="37" borderId="11" xfId="0" applyFont="1" applyFill="1" applyBorder="1" applyAlignment="1">
      <alignment horizontal="center" vertical="center" shrinkToFit="1"/>
    </xf>
    <xf numFmtId="0" fontId="0" fillId="37" borderId="11" xfId="0" applyFill="1" applyBorder="1" applyAlignment="1">
      <alignment horizontal="center" vertical="center" shrinkToFit="1"/>
    </xf>
    <xf numFmtId="14" fontId="43" fillId="6" borderId="11" xfId="0" applyNumberFormat="1" applyFont="1" applyFill="1" applyBorder="1" applyAlignment="1">
      <alignment horizontal="center" vertical="center"/>
    </xf>
    <xf numFmtId="14" fontId="0" fillId="37" borderId="11" xfId="0" applyNumberFormat="1" applyFill="1" applyBorder="1" applyAlignment="1">
      <alignment horizontal="center" vertical="center" shrinkToFit="1"/>
    </xf>
    <xf numFmtId="49" fontId="0" fillId="36" borderId="11" xfId="0" applyNumberFormat="1" applyFill="1" applyBorder="1" applyAlignment="1">
      <alignment horizontal="center" vertical="center" shrinkToFit="1"/>
    </xf>
    <xf numFmtId="0" fontId="45" fillId="38" borderId="11" xfId="0" applyFont="1" applyFill="1" applyBorder="1" applyAlignment="1">
      <alignment horizontal="center" vertical="center" shrinkToFit="1"/>
    </xf>
    <xf numFmtId="0" fontId="45" fillId="38" borderId="0" xfId="0" applyFont="1" applyFill="1" applyAlignment="1">
      <alignment horizontal="center" vertical="center" shrinkToFit="1"/>
    </xf>
    <xf numFmtId="0" fontId="0" fillId="36" borderId="12" xfId="0" applyFill="1" applyBorder="1" applyAlignment="1">
      <alignment horizontal="center" vertical="center" shrinkToFit="1"/>
    </xf>
    <xf numFmtId="0" fontId="0" fillId="36" borderId="13" xfId="0" applyFill="1" applyBorder="1" applyAlignment="1">
      <alignment horizontal="center" vertical="center" shrinkToFit="1"/>
    </xf>
    <xf numFmtId="0" fontId="46" fillId="34" borderId="0" xfId="0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/>
    </xf>
    <xf numFmtId="0" fontId="47" fillId="34" borderId="14" xfId="0" applyFont="1" applyFill="1" applyBorder="1" applyAlignment="1">
      <alignment horizontal="center" vertical="center" wrapText="1"/>
    </xf>
    <xf numFmtId="0" fontId="47" fillId="34" borderId="15" xfId="0" applyFont="1" applyFill="1" applyBorder="1" applyAlignment="1">
      <alignment horizontal="center" vertical="center" wrapText="1"/>
    </xf>
    <xf numFmtId="0" fontId="45" fillId="38" borderId="12" xfId="0" applyFont="1" applyFill="1" applyBorder="1" applyAlignment="1">
      <alignment horizontal="center" vertical="center" shrinkToFit="1"/>
    </xf>
    <xf numFmtId="0" fontId="45" fillId="38" borderId="13" xfId="0" applyFont="1" applyFill="1" applyBorder="1" applyAlignment="1">
      <alignment horizontal="center" vertic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ill>
        <patternFill>
          <bgColor rgb="FFFF0000"/>
        </patternFill>
      </fill>
    </dxf>
    <dxf>
      <fill>
        <patternFill>
          <bgColor theme="8" tint="0.39994999766349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8" tint="0.39994999766349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5999600291252136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2"/>
          <c:y val="0.0965"/>
          <c:w val="0.59275"/>
          <c:h val="0.796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5E9EFF"/>
                </a:gs>
                <a:gs pos="39999">
                  <a:srgbClr val="85C2FF"/>
                </a:gs>
                <a:gs pos="70000">
                  <a:srgbClr val="C4D6EB"/>
                </a:gs>
                <a:gs pos="100000">
                  <a:srgbClr val="FFEBFA"/>
                </a:gs>
              </a:gsLst>
              <a:lin ang="5400000" scaled="1"/>
            </a:gra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5E9EFF"/>
                  </a:gs>
                  <a:gs pos="39999">
                    <a:srgbClr val="85C2FF"/>
                  </a:gs>
                  <a:gs pos="70000">
                    <a:srgbClr val="C4D6EB"/>
                  </a:gs>
                  <a:gs pos="100000">
                    <a:srgbClr val="FFEBFA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1"/>
            <c:spPr>
              <a:solidFill>
                <a:srgbClr val="DDD9C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D050"/>
              </a:solidFill>
              <a:ln w="3175">
                <a:noFill/>
              </a:ln>
            </c:spPr>
          </c:dPt>
          <c:cat>
            <c:strRef>
              <c:f>'Kế Hoạch'!$G$2:$G$4</c:f>
              <c:strCache/>
            </c:strRef>
          </c:cat>
          <c:val>
            <c:numRef>
              <c:f>'Kế Hoạch'!$H$2:$H$4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325"/>
          <c:y val="0.18"/>
          <c:w val="0.31"/>
          <c:h val="0.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123825</xdr:rowOff>
    </xdr:from>
    <xdr:to>
      <xdr:col>11</xdr:col>
      <xdr:colOff>676275</xdr:colOff>
      <xdr:row>3</xdr:row>
      <xdr:rowOff>57150</xdr:rowOff>
    </xdr:to>
    <xdr:graphicFrame>
      <xdr:nvGraphicFramePr>
        <xdr:cNvPr id="1" name="Chart 1"/>
        <xdr:cNvGraphicFramePr/>
      </xdr:nvGraphicFramePr>
      <xdr:xfrm>
        <a:off x="9220200" y="123825"/>
        <a:ext cx="2943225" cy="103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38"/>
  <sheetViews>
    <sheetView showGridLines="0" showRowColHeaders="0" tabSelected="1" zoomScalePageLayoutView="0" workbookViewId="0" topLeftCell="A1">
      <selection activeCell="G15" sqref="G15"/>
    </sheetView>
  </sheetViews>
  <sheetFormatPr defaultColWidth="9.140625" defaultRowHeight="15"/>
  <cols>
    <col min="1" max="1" width="7.421875" style="2" customWidth="1"/>
    <col min="2" max="2" width="27.7109375" style="2" bestFit="1" customWidth="1"/>
    <col min="3" max="3" width="8.7109375" style="2" customWidth="1"/>
    <col min="4" max="4" width="14.28125" style="2" customWidth="1"/>
    <col min="5" max="5" width="16.7109375" style="2" customWidth="1"/>
    <col min="6" max="6" width="15.28125" style="2" customWidth="1"/>
    <col min="7" max="7" width="15.8515625" style="2" bestFit="1" customWidth="1"/>
    <col min="8" max="8" width="15.8515625" style="2" customWidth="1"/>
    <col min="9" max="9" width="16.421875" style="2" bestFit="1" customWidth="1"/>
    <col min="10" max="10" width="18.57421875" style="2" customWidth="1"/>
    <col min="11" max="11" width="15.421875" style="2" bestFit="1" customWidth="1"/>
    <col min="12" max="12" width="16.140625" style="2" bestFit="1" customWidth="1"/>
    <col min="13" max="13" width="12.28125" style="2" customWidth="1"/>
    <col min="14" max="14" width="10.28125" style="2" customWidth="1"/>
    <col min="15" max="15" width="9.7109375" style="2" bestFit="1" customWidth="1"/>
    <col min="16" max="16384" width="9.140625" style="2" customWidth="1"/>
  </cols>
  <sheetData>
    <row r="1" spans="1:15" ht="45" customHeight="1">
      <c r="A1" s="19" t="s">
        <v>8</v>
      </c>
      <c r="B1" s="19"/>
      <c r="C1" s="19"/>
      <c r="D1" s="20"/>
      <c r="E1" s="20"/>
      <c r="F1" s="19"/>
      <c r="G1" s="20"/>
      <c r="H1" s="20"/>
      <c r="I1" s="19"/>
      <c r="J1" s="19"/>
      <c r="K1" s="19"/>
      <c r="L1" s="19"/>
      <c r="M1" s="19"/>
      <c r="N1" s="19"/>
      <c r="O1" s="1"/>
    </row>
    <row r="2" spans="1:15" ht="21" customHeight="1">
      <c r="A2" s="3"/>
      <c r="B2" s="3"/>
      <c r="C2" s="3"/>
      <c r="D2" s="5" t="s">
        <v>2</v>
      </c>
      <c r="E2" s="12">
        <v>43206</v>
      </c>
      <c r="F2" s="21"/>
      <c r="G2" s="6" t="s">
        <v>5</v>
      </c>
      <c r="H2" s="6">
        <f>COUNTIF(G6:G23,"Đang Làm")</f>
        <v>0</v>
      </c>
      <c r="I2" s="3"/>
      <c r="J2" s="3"/>
      <c r="K2" s="3"/>
      <c r="L2" s="3"/>
      <c r="M2" s="3"/>
      <c r="N2" s="3"/>
      <c r="O2" s="1"/>
    </row>
    <row r="3" spans="1:15" ht="21" customHeight="1">
      <c r="A3" s="3"/>
      <c r="B3" s="3"/>
      <c r="C3" s="3"/>
      <c r="D3" s="5" t="s">
        <v>3</v>
      </c>
      <c r="E3" s="12">
        <v>43208</v>
      </c>
      <c r="F3" s="21"/>
      <c r="G3" s="6" t="s">
        <v>6</v>
      </c>
      <c r="H3" s="6">
        <f>COUNTIF(G6:G23,"Chưa bắt đầu")</f>
        <v>0</v>
      </c>
      <c r="I3" s="3"/>
      <c r="J3" s="3"/>
      <c r="K3" s="3"/>
      <c r="L3" s="3"/>
      <c r="M3" s="3"/>
      <c r="N3" s="3"/>
      <c r="O3" s="1"/>
    </row>
    <row r="4" spans="1:15" ht="21" customHeight="1">
      <c r="A4" s="4"/>
      <c r="B4" s="4"/>
      <c r="C4" s="4"/>
      <c r="D4" s="5" t="s">
        <v>4</v>
      </c>
      <c r="E4" s="12">
        <f ca="1">TODAY()</f>
        <v>43248</v>
      </c>
      <c r="F4" s="22"/>
      <c r="G4" s="6" t="s">
        <v>7</v>
      </c>
      <c r="H4" s="6">
        <f>COUNTIF(G6:G23,"Hoàn Thành")</f>
        <v>2</v>
      </c>
      <c r="I4" s="3"/>
      <c r="J4" s="4"/>
      <c r="K4" s="4"/>
      <c r="L4" s="4"/>
      <c r="M4" s="4"/>
      <c r="N4" s="4"/>
      <c r="O4" s="1"/>
    </row>
    <row r="5" spans="1:12" ht="22.5" customHeight="1">
      <c r="A5" s="15" t="s">
        <v>0</v>
      </c>
      <c r="B5" s="23" t="s">
        <v>9</v>
      </c>
      <c r="C5" s="24"/>
      <c r="D5" s="15" t="s">
        <v>22</v>
      </c>
      <c r="E5" s="15" t="s">
        <v>21</v>
      </c>
      <c r="F5" s="15" t="s">
        <v>19</v>
      </c>
      <c r="G5" s="15" t="s">
        <v>20</v>
      </c>
      <c r="H5" s="15" t="s">
        <v>17</v>
      </c>
      <c r="I5" s="15" t="s">
        <v>16</v>
      </c>
      <c r="J5" s="16" t="s">
        <v>10</v>
      </c>
      <c r="K5" s="15" t="s">
        <v>18</v>
      </c>
      <c r="L5" s="15" t="s">
        <v>1</v>
      </c>
    </row>
    <row r="6" spans="1:12" ht="22.5" customHeight="1">
      <c r="A6" s="7">
        <v>1</v>
      </c>
      <c r="B6" s="17" t="s">
        <v>14</v>
      </c>
      <c r="C6" s="18"/>
      <c r="D6" s="8">
        <v>43203</v>
      </c>
      <c r="E6" s="8">
        <v>43205</v>
      </c>
      <c r="F6" s="14" t="s">
        <v>11</v>
      </c>
      <c r="G6" s="9" t="str">
        <f>IF(AND(D6&gt;0,I6="",D6&lt;$E$4,E6&gt;$E$4),"Đang Làm",IF(I6&gt;0,"Hoàn Thành",IF(AND(D6&gt;$E$4,E6&gt;$E$4),"Chưa bắt đầu",IF(AND(D6&gt;0,E6&lt;$E$4),"Quá Hạn",""))))</f>
        <v>Hoàn Thành</v>
      </c>
      <c r="H6" s="8">
        <v>43203</v>
      </c>
      <c r="I6" s="8">
        <v>43207</v>
      </c>
      <c r="J6" s="7">
        <f>IF(I6&lt;&gt;"","",IF(E6-$E$4&gt;=0,"số ngày còn lại: "&amp;E6-$E$4&amp;" ngày","số ngày quá hạn: "&amp;ABS(E6-$E$4)&amp;" ngày"))</f>
      </c>
      <c r="K6" s="10"/>
      <c r="L6" s="11" t="s">
        <v>28</v>
      </c>
    </row>
    <row r="7" spans="1:12" ht="15">
      <c r="A7" s="7">
        <v>2</v>
      </c>
      <c r="B7" s="17" t="s">
        <v>23</v>
      </c>
      <c r="C7" s="18"/>
      <c r="D7" s="8">
        <v>43207</v>
      </c>
      <c r="E7" s="8">
        <v>43207</v>
      </c>
      <c r="F7" s="14" t="s">
        <v>25</v>
      </c>
      <c r="G7" s="9" t="str">
        <f>IF(AND(D7&gt;0,I7="",D7&lt;$E$4,E7&gt;$E$4),"Đang Làm",IF(I7&gt;0,"Hoàn Thành",IF(AND(D7&gt;$E$4,E7&gt;$E$4),"Chưa bắt đầu",IF(AND(D7&gt;0,E7&lt;$E$4),"Quá Hạn",""))))</f>
        <v>Quá Hạn</v>
      </c>
      <c r="H7" s="8"/>
      <c r="I7" s="8"/>
      <c r="J7" s="7" t="str">
        <f aca="true" t="shared" si="0" ref="J7:J38">IF(I7&lt;&gt;"","",IF(E7-$E$4&gt;=0,"số ngày còn lại: "&amp;E7-$E$4&amp;" ngày","số ngày quá hạn: "&amp;ABS(E7-$E$4)&amp;" ngày"))</f>
        <v>số ngày quá hạn: 41 ngày</v>
      </c>
      <c r="K7" s="10" t="s">
        <v>26</v>
      </c>
      <c r="L7" s="11" t="s">
        <v>24</v>
      </c>
    </row>
    <row r="8" spans="1:12" ht="15">
      <c r="A8" s="7">
        <v>3</v>
      </c>
      <c r="B8" s="17" t="s">
        <v>15</v>
      </c>
      <c r="C8" s="18"/>
      <c r="D8" s="8">
        <v>43206</v>
      </c>
      <c r="E8" s="8">
        <v>43209</v>
      </c>
      <c r="F8" s="14" t="s">
        <v>12</v>
      </c>
      <c r="G8" s="9" t="str">
        <f aca="true" t="shared" si="1" ref="G8:G23">IF(AND(D8&gt;0,I8="",D8&lt;$E$4,E8&gt;$E$4),"Đang Làm",IF(I8&gt;0,"Hoàn Thành",IF(AND(D8&gt;$E$4,E8&gt;$E$4),"Chưa bắt đầu",IF(AND(D8&gt;0,E8&lt;$E$4),"Quá Hạn",""))))</f>
        <v>Hoàn Thành</v>
      </c>
      <c r="H8" s="8">
        <v>43206</v>
      </c>
      <c r="I8" s="8">
        <v>43206</v>
      </c>
      <c r="J8" s="7">
        <f t="shared" si="0"/>
      </c>
      <c r="K8" s="10"/>
      <c r="L8" s="11" t="s">
        <v>27</v>
      </c>
    </row>
    <row r="9" spans="1:12" ht="15">
      <c r="A9" s="7">
        <v>4</v>
      </c>
      <c r="B9" s="17" t="s">
        <v>13</v>
      </c>
      <c r="C9" s="18"/>
      <c r="D9" s="8">
        <v>43210</v>
      </c>
      <c r="E9" s="8">
        <v>43215</v>
      </c>
      <c r="F9" s="14" t="s">
        <v>12</v>
      </c>
      <c r="G9" s="9" t="str">
        <f t="shared" si="1"/>
        <v>Quá Hạn</v>
      </c>
      <c r="H9" s="8"/>
      <c r="I9" s="8"/>
      <c r="J9" s="7" t="str">
        <f t="shared" si="0"/>
        <v>số ngày quá hạn: 33 ngày</v>
      </c>
      <c r="K9" s="10"/>
      <c r="L9" s="11"/>
    </row>
    <row r="10" spans="1:12" ht="15">
      <c r="A10" s="7">
        <v>5</v>
      </c>
      <c r="B10" s="17"/>
      <c r="C10" s="18"/>
      <c r="D10" s="8"/>
      <c r="E10" s="8"/>
      <c r="F10" s="14"/>
      <c r="G10" s="9">
        <f t="shared" si="1"/>
      </c>
      <c r="H10" s="8"/>
      <c r="I10" s="8"/>
      <c r="J10" s="7" t="str">
        <f t="shared" si="0"/>
        <v>số ngày quá hạn: 43248 ngày</v>
      </c>
      <c r="K10" s="10"/>
      <c r="L10" s="11"/>
    </row>
    <row r="11" spans="1:12" ht="15">
      <c r="A11" s="7">
        <v>6</v>
      </c>
      <c r="B11" s="17"/>
      <c r="C11" s="18"/>
      <c r="D11" s="8"/>
      <c r="E11" s="8"/>
      <c r="F11" s="14"/>
      <c r="G11" s="9">
        <f t="shared" si="1"/>
      </c>
      <c r="H11" s="8"/>
      <c r="I11" s="8"/>
      <c r="J11" s="7" t="str">
        <f t="shared" si="0"/>
        <v>số ngày quá hạn: 43248 ngày</v>
      </c>
      <c r="K11" s="10"/>
      <c r="L11" s="11"/>
    </row>
    <row r="12" spans="1:12" ht="15">
      <c r="A12" s="7">
        <v>7</v>
      </c>
      <c r="B12" s="17"/>
      <c r="C12" s="18"/>
      <c r="D12" s="8"/>
      <c r="E12" s="8"/>
      <c r="F12" s="14"/>
      <c r="G12" s="9">
        <f t="shared" si="1"/>
      </c>
      <c r="H12" s="8"/>
      <c r="I12" s="8"/>
      <c r="J12" s="7" t="str">
        <f t="shared" si="0"/>
        <v>số ngày quá hạn: 43248 ngày</v>
      </c>
      <c r="K12" s="10"/>
      <c r="L12" s="11"/>
    </row>
    <row r="13" spans="1:12" ht="15">
      <c r="A13" s="7">
        <v>8</v>
      </c>
      <c r="B13" s="17"/>
      <c r="C13" s="18"/>
      <c r="D13" s="8"/>
      <c r="E13" s="8"/>
      <c r="F13" s="14"/>
      <c r="G13" s="9">
        <f t="shared" si="1"/>
      </c>
      <c r="H13" s="8"/>
      <c r="I13" s="8"/>
      <c r="J13" s="7" t="str">
        <f t="shared" si="0"/>
        <v>số ngày quá hạn: 43248 ngày</v>
      </c>
      <c r="K13" s="10"/>
      <c r="L13" s="11"/>
    </row>
    <row r="14" spans="1:12" ht="15">
      <c r="A14" s="7">
        <v>9</v>
      </c>
      <c r="B14" s="17"/>
      <c r="C14" s="18"/>
      <c r="D14" s="8"/>
      <c r="E14" s="8"/>
      <c r="F14" s="14"/>
      <c r="G14" s="9">
        <f t="shared" si="1"/>
      </c>
      <c r="H14" s="8"/>
      <c r="I14" s="8"/>
      <c r="J14" s="7" t="str">
        <f t="shared" si="0"/>
        <v>số ngày quá hạn: 43248 ngày</v>
      </c>
      <c r="K14" s="10"/>
      <c r="L14" s="11"/>
    </row>
    <row r="15" spans="1:12" ht="15">
      <c r="A15" s="7">
        <v>10</v>
      </c>
      <c r="B15" s="17"/>
      <c r="C15" s="18"/>
      <c r="D15" s="8"/>
      <c r="E15" s="8"/>
      <c r="F15" s="14"/>
      <c r="G15" s="9">
        <f t="shared" si="1"/>
      </c>
      <c r="H15" s="8"/>
      <c r="I15" s="8"/>
      <c r="J15" s="7" t="str">
        <f t="shared" si="0"/>
        <v>số ngày quá hạn: 43248 ngày</v>
      </c>
      <c r="K15" s="10"/>
      <c r="L15" s="11"/>
    </row>
    <row r="16" spans="1:12" ht="15">
      <c r="A16" s="7">
        <v>11</v>
      </c>
      <c r="B16" s="17"/>
      <c r="C16" s="18"/>
      <c r="D16" s="8"/>
      <c r="E16" s="8"/>
      <c r="F16" s="14"/>
      <c r="G16" s="9">
        <f t="shared" si="1"/>
      </c>
      <c r="H16" s="8"/>
      <c r="I16" s="8"/>
      <c r="J16" s="7" t="str">
        <f t="shared" si="0"/>
        <v>số ngày quá hạn: 43248 ngày</v>
      </c>
      <c r="K16" s="10"/>
      <c r="L16" s="11"/>
    </row>
    <row r="17" spans="1:12" ht="15">
      <c r="A17" s="7">
        <v>12</v>
      </c>
      <c r="B17" s="17"/>
      <c r="C17" s="18"/>
      <c r="D17" s="8"/>
      <c r="E17" s="8"/>
      <c r="F17" s="14"/>
      <c r="G17" s="9">
        <f t="shared" si="1"/>
      </c>
      <c r="H17" s="8"/>
      <c r="I17" s="8"/>
      <c r="J17" s="7" t="str">
        <f t="shared" si="0"/>
        <v>số ngày quá hạn: 43248 ngày</v>
      </c>
      <c r="K17" s="10"/>
      <c r="L17" s="11"/>
    </row>
    <row r="18" spans="1:12" ht="15">
      <c r="A18" s="7">
        <v>13</v>
      </c>
      <c r="B18" s="17"/>
      <c r="C18" s="18"/>
      <c r="D18" s="8"/>
      <c r="E18" s="8"/>
      <c r="F18" s="14"/>
      <c r="G18" s="9">
        <f t="shared" si="1"/>
      </c>
      <c r="H18" s="8"/>
      <c r="I18" s="8"/>
      <c r="J18" s="7" t="str">
        <f t="shared" si="0"/>
        <v>số ngày quá hạn: 43248 ngày</v>
      </c>
      <c r="K18" s="10"/>
      <c r="L18" s="11"/>
    </row>
    <row r="19" spans="1:12" ht="15">
      <c r="A19" s="7">
        <v>14</v>
      </c>
      <c r="B19" s="17"/>
      <c r="C19" s="18"/>
      <c r="D19" s="8"/>
      <c r="E19" s="8"/>
      <c r="F19" s="14"/>
      <c r="G19" s="9">
        <f t="shared" si="1"/>
      </c>
      <c r="H19" s="8"/>
      <c r="I19" s="8"/>
      <c r="J19" s="7" t="str">
        <f t="shared" si="0"/>
        <v>số ngày quá hạn: 43248 ngày</v>
      </c>
      <c r="K19" s="10"/>
      <c r="L19" s="11"/>
    </row>
    <row r="20" spans="1:12" ht="15">
      <c r="A20" s="7">
        <v>15</v>
      </c>
      <c r="B20" s="17"/>
      <c r="C20" s="18"/>
      <c r="D20" s="8"/>
      <c r="E20" s="8"/>
      <c r="F20" s="14"/>
      <c r="G20" s="9">
        <f t="shared" si="1"/>
      </c>
      <c r="H20" s="8"/>
      <c r="I20" s="8"/>
      <c r="J20" s="7" t="str">
        <f t="shared" si="0"/>
        <v>số ngày quá hạn: 43248 ngày</v>
      </c>
      <c r="K20" s="10"/>
      <c r="L20" s="11"/>
    </row>
    <row r="21" spans="1:12" ht="15">
      <c r="A21" s="7">
        <v>16</v>
      </c>
      <c r="B21" s="17"/>
      <c r="C21" s="18"/>
      <c r="D21" s="8"/>
      <c r="E21" s="8"/>
      <c r="F21" s="14"/>
      <c r="G21" s="9">
        <f t="shared" si="1"/>
      </c>
      <c r="H21" s="8"/>
      <c r="I21" s="8"/>
      <c r="J21" s="7" t="str">
        <f t="shared" si="0"/>
        <v>số ngày quá hạn: 43248 ngày</v>
      </c>
      <c r="K21" s="10"/>
      <c r="L21" s="11"/>
    </row>
    <row r="22" spans="1:12" ht="15">
      <c r="A22" s="7">
        <v>17</v>
      </c>
      <c r="B22" s="17"/>
      <c r="C22" s="18"/>
      <c r="D22" s="8"/>
      <c r="E22" s="8"/>
      <c r="F22" s="14"/>
      <c r="G22" s="9">
        <f t="shared" si="1"/>
      </c>
      <c r="H22" s="8"/>
      <c r="I22" s="8"/>
      <c r="J22" s="7" t="str">
        <f t="shared" si="0"/>
        <v>số ngày quá hạn: 43248 ngày</v>
      </c>
      <c r="K22" s="10"/>
      <c r="L22" s="11"/>
    </row>
    <row r="23" spans="1:12" ht="15">
      <c r="A23" s="7">
        <v>18</v>
      </c>
      <c r="B23" s="17"/>
      <c r="C23" s="18"/>
      <c r="D23" s="8"/>
      <c r="E23" s="8"/>
      <c r="F23" s="14"/>
      <c r="G23" s="11">
        <f t="shared" si="1"/>
      </c>
      <c r="H23" s="13"/>
      <c r="I23" s="13"/>
      <c r="J23" s="7" t="str">
        <f t="shared" si="0"/>
        <v>số ngày quá hạn: 43248 ngày</v>
      </c>
      <c r="K23" s="10"/>
      <c r="L23" s="11"/>
    </row>
    <row r="24" spans="1:12" ht="26.25" customHeight="1">
      <c r="A24" s="7">
        <v>19</v>
      </c>
      <c r="B24" s="17"/>
      <c r="C24" s="18"/>
      <c r="D24" s="8"/>
      <c r="E24" s="8"/>
      <c r="F24" s="14"/>
      <c r="G24" s="9">
        <f aca="true" t="shared" si="2" ref="G24:G38">IF(AND(D24&gt;0,I24="",D24&lt;$E$4,E24&gt;$E$4),"Đang Làm",IF(I24&gt;0,"Hoàn Thành",IF(AND(D24&gt;$E$4,E24&gt;$E$4),"Chưa bắt đầu",IF(AND(D24&gt;0,E24&lt;$E$4),"Quá Hạn",""))))</f>
      </c>
      <c r="H24" s="8"/>
      <c r="I24" s="8"/>
      <c r="J24" s="7" t="str">
        <f t="shared" si="0"/>
        <v>số ngày quá hạn: 43248 ngày</v>
      </c>
      <c r="K24" s="10"/>
      <c r="L24" s="11"/>
    </row>
    <row r="25" spans="1:12" ht="15">
      <c r="A25" s="7">
        <v>20</v>
      </c>
      <c r="B25" s="17"/>
      <c r="C25" s="18"/>
      <c r="D25" s="8"/>
      <c r="E25" s="8"/>
      <c r="F25" s="14"/>
      <c r="G25" s="9">
        <f t="shared" si="2"/>
      </c>
      <c r="H25" s="8"/>
      <c r="I25" s="8"/>
      <c r="J25" s="7" t="str">
        <f t="shared" si="0"/>
        <v>số ngày quá hạn: 43248 ngày</v>
      </c>
      <c r="K25" s="10"/>
      <c r="L25" s="11"/>
    </row>
    <row r="26" spans="1:12" ht="15">
      <c r="A26" s="7">
        <v>21</v>
      </c>
      <c r="B26" s="17"/>
      <c r="C26" s="18"/>
      <c r="D26" s="8"/>
      <c r="E26" s="8"/>
      <c r="F26" s="14"/>
      <c r="G26" s="9">
        <f t="shared" si="2"/>
      </c>
      <c r="H26" s="8"/>
      <c r="I26" s="8"/>
      <c r="J26" s="7" t="str">
        <f t="shared" si="0"/>
        <v>số ngày quá hạn: 43248 ngày</v>
      </c>
      <c r="K26" s="10"/>
      <c r="L26" s="11"/>
    </row>
    <row r="27" spans="1:12" ht="15">
      <c r="A27" s="7">
        <v>22</v>
      </c>
      <c r="B27" s="17"/>
      <c r="C27" s="18"/>
      <c r="D27" s="8"/>
      <c r="E27" s="8"/>
      <c r="F27" s="14"/>
      <c r="G27" s="9">
        <f t="shared" si="2"/>
      </c>
      <c r="H27" s="8"/>
      <c r="I27" s="8"/>
      <c r="J27" s="7" t="str">
        <f t="shared" si="0"/>
        <v>số ngày quá hạn: 43248 ngày</v>
      </c>
      <c r="K27" s="10"/>
      <c r="L27" s="11"/>
    </row>
    <row r="28" spans="1:12" ht="15">
      <c r="A28" s="7">
        <v>23</v>
      </c>
      <c r="B28" s="17"/>
      <c r="C28" s="18"/>
      <c r="D28" s="8"/>
      <c r="E28" s="8"/>
      <c r="F28" s="14"/>
      <c r="G28" s="9">
        <f t="shared" si="2"/>
      </c>
      <c r="H28" s="8"/>
      <c r="I28" s="8"/>
      <c r="J28" s="7" t="str">
        <f t="shared" si="0"/>
        <v>số ngày quá hạn: 43248 ngày</v>
      </c>
      <c r="K28" s="10"/>
      <c r="L28" s="11"/>
    </row>
    <row r="29" spans="1:12" ht="15">
      <c r="A29" s="7">
        <v>24</v>
      </c>
      <c r="B29" s="17"/>
      <c r="C29" s="18"/>
      <c r="D29" s="8"/>
      <c r="E29" s="8"/>
      <c r="F29" s="14"/>
      <c r="G29" s="9">
        <f t="shared" si="2"/>
      </c>
      <c r="H29" s="8"/>
      <c r="I29" s="8"/>
      <c r="J29" s="7" t="str">
        <f t="shared" si="0"/>
        <v>số ngày quá hạn: 43248 ngày</v>
      </c>
      <c r="K29" s="10"/>
      <c r="L29" s="11"/>
    </row>
    <row r="30" spans="1:12" ht="15">
      <c r="A30" s="7">
        <v>25</v>
      </c>
      <c r="B30" s="17"/>
      <c r="C30" s="18"/>
      <c r="D30" s="8"/>
      <c r="E30" s="8"/>
      <c r="F30" s="14"/>
      <c r="G30" s="9">
        <f t="shared" si="2"/>
      </c>
      <c r="H30" s="8"/>
      <c r="I30" s="8"/>
      <c r="J30" s="7" t="str">
        <f t="shared" si="0"/>
        <v>số ngày quá hạn: 43248 ngày</v>
      </c>
      <c r="K30" s="10"/>
      <c r="L30" s="11"/>
    </row>
    <row r="31" spans="1:12" ht="15">
      <c r="A31" s="7">
        <v>26</v>
      </c>
      <c r="B31" s="17"/>
      <c r="C31" s="18"/>
      <c r="D31" s="8"/>
      <c r="E31" s="8"/>
      <c r="F31" s="14"/>
      <c r="G31" s="9">
        <f t="shared" si="2"/>
      </c>
      <c r="H31" s="8"/>
      <c r="I31" s="8"/>
      <c r="J31" s="7" t="str">
        <f t="shared" si="0"/>
        <v>số ngày quá hạn: 43248 ngày</v>
      </c>
      <c r="K31" s="10"/>
      <c r="L31" s="11"/>
    </row>
    <row r="32" spans="1:12" ht="15">
      <c r="A32" s="7">
        <v>27</v>
      </c>
      <c r="B32" s="17"/>
      <c r="C32" s="18"/>
      <c r="D32" s="8"/>
      <c r="E32" s="8"/>
      <c r="F32" s="14"/>
      <c r="G32" s="9">
        <f t="shared" si="2"/>
      </c>
      <c r="H32" s="8"/>
      <c r="I32" s="8"/>
      <c r="J32" s="7" t="str">
        <f t="shared" si="0"/>
        <v>số ngày quá hạn: 43248 ngày</v>
      </c>
      <c r="K32" s="10"/>
      <c r="L32" s="11"/>
    </row>
    <row r="33" spans="1:12" ht="15">
      <c r="A33" s="7">
        <v>28</v>
      </c>
      <c r="B33" s="17"/>
      <c r="C33" s="18"/>
      <c r="D33" s="8"/>
      <c r="E33" s="8"/>
      <c r="F33" s="14"/>
      <c r="G33" s="9">
        <f t="shared" si="2"/>
      </c>
      <c r="H33" s="8"/>
      <c r="I33" s="8"/>
      <c r="J33" s="7" t="str">
        <f t="shared" si="0"/>
        <v>số ngày quá hạn: 43248 ngày</v>
      </c>
      <c r="K33" s="10"/>
      <c r="L33" s="11"/>
    </row>
    <row r="34" spans="1:12" ht="15">
      <c r="A34" s="7">
        <v>29</v>
      </c>
      <c r="B34" s="17"/>
      <c r="C34" s="18"/>
      <c r="D34" s="8"/>
      <c r="E34" s="8"/>
      <c r="F34" s="14"/>
      <c r="G34" s="9">
        <f t="shared" si="2"/>
      </c>
      <c r="H34" s="8"/>
      <c r="I34" s="8"/>
      <c r="J34" s="7" t="str">
        <f t="shared" si="0"/>
        <v>số ngày quá hạn: 43248 ngày</v>
      </c>
      <c r="K34" s="10"/>
      <c r="L34" s="11"/>
    </row>
    <row r="35" spans="1:12" ht="15">
      <c r="A35" s="7">
        <v>30</v>
      </c>
      <c r="B35" s="17"/>
      <c r="C35" s="18"/>
      <c r="D35" s="8"/>
      <c r="E35" s="8"/>
      <c r="F35" s="14"/>
      <c r="G35" s="9">
        <f t="shared" si="2"/>
      </c>
      <c r="H35" s="8"/>
      <c r="I35" s="8"/>
      <c r="J35" s="7" t="str">
        <f t="shared" si="0"/>
        <v>số ngày quá hạn: 43248 ngày</v>
      </c>
      <c r="K35" s="10"/>
      <c r="L35" s="11"/>
    </row>
    <row r="36" spans="1:12" ht="15">
      <c r="A36" s="7">
        <v>31</v>
      </c>
      <c r="B36" s="17"/>
      <c r="C36" s="18"/>
      <c r="D36" s="8"/>
      <c r="E36" s="8"/>
      <c r="F36" s="14"/>
      <c r="G36" s="9">
        <f t="shared" si="2"/>
      </c>
      <c r="H36" s="8"/>
      <c r="I36" s="8"/>
      <c r="J36" s="7" t="str">
        <f t="shared" si="0"/>
        <v>số ngày quá hạn: 43248 ngày</v>
      </c>
      <c r="K36" s="10"/>
      <c r="L36" s="11"/>
    </row>
    <row r="37" spans="1:12" ht="15">
      <c r="A37" s="7">
        <v>32</v>
      </c>
      <c r="B37" s="17"/>
      <c r="C37" s="18"/>
      <c r="D37" s="8"/>
      <c r="E37" s="8"/>
      <c r="F37" s="14"/>
      <c r="G37" s="9">
        <f t="shared" si="2"/>
      </c>
      <c r="H37" s="8"/>
      <c r="I37" s="8"/>
      <c r="J37" s="7" t="str">
        <f t="shared" si="0"/>
        <v>số ngày quá hạn: 43248 ngày</v>
      </c>
      <c r="K37" s="10"/>
      <c r="L37" s="11"/>
    </row>
    <row r="38" spans="1:12" ht="15">
      <c r="A38" s="7">
        <v>33</v>
      </c>
      <c r="B38" s="17"/>
      <c r="C38" s="18"/>
      <c r="D38" s="8"/>
      <c r="E38" s="8"/>
      <c r="F38" s="14"/>
      <c r="G38" s="11">
        <f t="shared" si="2"/>
      </c>
      <c r="H38" s="13"/>
      <c r="I38" s="13"/>
      <c r="J38" s="7" t="str">
        <f t="shared" si="0"/>
        <v>số ngày quá hạn: 43248 ngày</v>
      </c>
      <c r="K38" s="10"/>
      <c r="L38" s="11"/>
    </row>
  </sheetData>
  <sheetProtection/>
  <mergeCells count="36">
    <mergeCell ref="B36:C36"/>
    <mergeCell ref="B37:C37"/>
    <mergeCell ref="B38:C38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B9:C9"/>
    <mergeCell ref="B10:C10"/>
    <mergeCell ref="B11:C11"/>
    <mergeCell ref="A1:N1"/>
    <mergeCell ref="F2:F4"/>
    <mergeCell ref="B5:C5"/>
    <mergeCell ref="B6:C6"/>
    <mergeCell ref="B7:C7"/>
    <mergeCell ref="B8:C8"/>
  </mergeCells>
  <conditionalFormatting sqref="G6:G22">
    <cfRule type="cellIs" priority="10" dxfId="0" operator="lessThan">
      <formula>3</formula>
    </cfRule>
  </conditionalFormatting>
  <conditionalFormatting sqref="G6:G22">
    <cfRule type="cellIs" priority="6" dxfId="0" operator="equal">
      <formula>"Quá Hạn"</formula>
    </cfRule>
    <cfRule type="cellIs" priority="7" dxfId="2" operator="equal">
      <formula>"Hoàn Thành"</formula>
    </cfRule>
    <cfRule type="cellIs" priority="8" dxfId="1" operator="equal">
      <formula>"Chưa bắt đầu"</formula>
    </cfRule>
    <cfRule type="cellIs" priority="9" dxfId="8" operator="equal">
      <formula>"Đang Làm"</formula>
    </cfRule>
  </conditionalFormatting>
  <conditionalFormatting sqref="G24:G37">
    <cfRule type="cellIs" priority="1" dxfId="0" operator="equal">
      <formula>"Quá Hạn"</formula>
    </cfRule>
    <cfRule type="cellIs" priority="2" dxfId="2" operator="equal">
      <formula>"Hoàn Thành"</formula>
    </cfRule>
    <cfRule type="cellIs" priority="3" dxfId="1" operator="equal">
      <formula>"Chưa bắt đầu"</formula>
    </cfRule>
    <cfRule type="cellIs" priority="4" dxfId="8" operator="equal">
      <formula>"Đang Làm"</formula>
    </cfRule>
  </conditionalFormatting>
  <conditionalFormatting sqref="G24:G37">
    <cfRule type="cellIs" priority="5" dxfId="0" operator="lessThan">
      <formula>3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2018-05-28T03:01:53Z</dcterms:modified>
  <cp:category/>
  <cp:version/>
  <cp:contentType/>
  <cp:contentStatus/>
</cp:coreProperties>
</file>